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'4кв'!$A$1:$E$52</definedName>
    <definedName name="_xlnm.Print_Area" localSheetId="4">отчет!$A$1:$C$41</definedName>
  </definedNames>
  <calcPr calcId="152511"/>
</workbook>
</file>

<file path=xl/calcChain.xml><?xml version="1.0" encoding="utf-8"?>
<calcChain xmlns="http://schemas.openxmlformats.org/spreadsheetml/2006/main">
  <c r="C20" i="24" l="1"/>
  <c r="C21" i="24"/>
  <c r="C19" i="24"/>
  <c r="C15" i="24"/>
  <c r="C14" i="24"/>
  <c r="C13" i="24"/>
  <c r="C9" i="24"/>
  <c r="C8" i="24"/>
  <c r="C11" i="24" s="1"/>
  <c r="C6" i="24"/>
  <c r="C17" i="24"/>
  <c r="C29" i="24"/>
  <c r="B50" i="23"/>
  <c r="E23" i="23"/>
  <c r="E22" i="23"/>
  <c r="E29" i="23" s="1"/>
  <c r="B51" i="23" s="1"/>
  <c r="C23" i="24" l="1"/>
  <c r="C24" i="24"/>
  <c r="B47" i="22"/>
  <c r="B47" i="21" l="1"/>
  <c r="E23" i="22" l="1"/>
  <c r="E22" i="22"/>
  <c r="E23" i="21"/>
  <c r="E22" i="21"/>
  <c r="E26" i="21" s="1"/>
  <c r="B48" i="21" s="1"/>
  <c r="E26" i="22" l="1"/>
  <c r="B48" i="22" s="1"/>
  <c r="E23" i="20"/>
  <c r="E22" i="20"/>
  <c r="E26" i="20" s="1"/>
  <c r="B48" i="20" l="1"/>
  <c r="B49" i="20" s="1"/>
  <c r="B44" i="21" s="1"/>
  <c r="B49" i="21" s="1"/>
  <c r="B44" i="22" s="1"/>
  <c r="B49" i="22" s="1"/>
  <c r="B47" i="23" s="1"/>
  <c r="B52" i="23" s="1"/>
</calcChain>
</file>

<file path=xl/sharedStrings.xml><?xml version="1.0" encoding="utf-8"?>
<sst xmlns="http://schemas.openxmlformats.org/spreadsheetml/2006/main" count="260" uniqueCount="96">
  <si>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</si>
  <si>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</si>
  <si>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</si>
  <si>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</si>
  <si>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</si>
  <si>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</si>
  <si>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</si>
  <si>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</si>
  <si>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</si>
  <si>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</si>
  <si>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</si>
  <si>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</si>
  <si>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</si>
  <si>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</si>
  <si>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</si>
  <si>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</si>
  <si>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</si>
  <si>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</si>
  <si>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</si>
  <si>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</si>
  <si>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</si>
  <si>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</si>
  <si>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</si>
  <si>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</si>
  <si>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</si>
  <si>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102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</si>
  <si>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Лаптиевой Тамары Александровны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</si>
  <si>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47 от 31.05.2015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</si>
  <si>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</si>
  <si>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</si>
  <si>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</si>
  <si>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1 квартал</t>
  </si>
  <si>
    <t>руб.</t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</si>
  <si>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Лаптиевой Т.А.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</si>
  <si>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</si>
  <si>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</si>
  <si>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</si>
  <si>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</si>
  <si>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- 268,3м2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</si>
  <si>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</si>
  <si>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</si>
  <si>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</si>
  <si>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</si>
  <si>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</si>
  <si>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Предъявлено населению 16500,45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</si>
  <si>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</si>
  <si>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</si>
  <si>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</si>
  <si>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 пятнадцать тысяч триста сорок девять рублей 44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</si>
  <si>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 Бовкун А.А.</t>
    </r>
  </si>
  <si>
    <t>интернет Ростелеком</t>
  </si>
  <si>
    <t>за 2 квартал 2023 года</t>
  </si>
  <si>
    <t>"30" 06  2023 г.</t>
  </si>
  <si>
    <t>2 квартал</t>
  </si>
  <si>
    <t xml:space="preserve">           2. Всего за период с "01" 04 2023 г. по "30" 06 2023 г. выполнено работ (оказано услуг) на общую сумму  пятнадцать тысяч триста сорок девять рублей 44 копеек</t>
  </si>
  <si>
    <t>за 3 квартал 2023 года</t>
  </si>
  <si>
    <t>"30" 09  2023 г.</t>
  </si>
  <si>
    <t>3 квартал</t>
  </si>
  <si>
    <t xml:space="preserve">           2. Всего за период с "01" 07 2023 г. по "30" 09 2023 г. выполнено работ (оказано услуг) на общую сумму  пятнадцать тысяч девятьсот девяносто девять рублей 32 копейки</t>
  </si>
  <si>
    <t>Предъявлено населению 18464,4</t>
  </si>
  <si>
    <t>_____________________________________________</t>
  </si>
  <si>
    <t>Предложение по структуре тарифа на 2024  год.</t>
  </si>
  <si>
    <t>Перечень предлагаемых работ на 2024  год.</t>
  </si>
  <si>
    <t>Отчет за 2023 год.</t>
  </si>
  <si>
    <t xml:space="preserve">Получил: </t>
  </si>
  <si>
    <t>Прирост (+) / уменьшение (-) задолженности за год</t>
  </si>
  <si>
    <t>Задолженность населения по оплате на 01.01.2024г.</t>
  </si>
  <si>
    <t>Задолженность населения по оплате на 01.01.2023г.</t>
  </si>
  <si>
    <t>Справочно:</t>
  </si>
  <si>
    <t>Остаток средств на 01.01.2024</t>
  </si>
  <si>
    <t>Итого расходов</t>
  </si>
  <si>
    <t>в том числе:</t>
  </si>
  <si>
    <t>работы по договору, всего</t>
  </si>
  <si>
    <t>Непредвиденные работы 0 ч/ч</t>
  </si>
  <si>
    <t>Расходы:</t>
  </si>
  <si>
    <t>Итого доходов:</t>
  </si>
  <si>
    <t>Оплачено за размещение оборудования в МОП интернет Ростелеком</t>
  </si>
  <si>
    <t>Оплачено в текущем периоде по квитанциям</t>
  </si>
  <si>
    <t xml:space="preserve">Доходы: </t>
  </si>
  <si>
    <t>Остаток на начало периода</t>
  </si>
  <si>
    <t>НА ЛИЦЕВОМ СЧЕТЕ  за  период  с 01.01.2023 г. по 31.12.2023 г.</t>
  </si>
  <si>
    <t>О ВЫПОЛНЕННЫХ РАБОТАХ И ДВИЖЕНИИ  СРЕДСТВ</t>
  </si>
  <si>
    <t>ОТЧЕТ</t>
  </si>
  <si>
    <t>по ж.д. ул. Пролетарская, д. 102</t>
  </si>
  <si>
    <t>за 4 квартал 2023 года</t>
  </si>
  <si>
    <t>31.12.2023 г.</t>
  </si>
  <si>
    <t>4 квартал</t>
  </si>
  <si>
    <t>октябрь</t>
  </si>
  <si>
    <t>Укрепление двери (смета)</t>
  </si>
  <si>
    <t>Окраска входной двери (смета)</t>
  </si>
  <si>
    <t>Ремонт фасада у двери (смета)</t>
  </si>
  <si>
    <t xml:space="preserve">           2. Всего за период с "01" 10 2023 г. по "31" 12 2023 г. выполнено работ (оказано услуг) на общую сумму двадцать тысяч девятьсот сорок один рубль 11 копеек.</t>
  </si>
  <si>
    <t>Начислено всего 69929,7</t>
  </si>
  <si>
    <t xml:space="preserve">   * Укрепление двери (смета)</t>
  </si>
  <si>
    <t xml:space="preserve">   * Окраска входной двери (смета)</t>
  </si>
  <si>
    <t xml:space="preserve">   * Ремонт фасада у двери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</si>
</sst>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_ ;\-#,##0.00\ 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43" fontId="8" fillId="0" borderId="0" xfId="1" applyFont="1"/>
    <xf numFmtId="43" fontId="4" fillId="0" borderId="0" xfId="1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2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3" fontId="0" fillId="0" borderId="0" xfId="0" applyNumberFormat="1"/>
    <xf numFmtId="49" fontId="3" fillId="0" borderId="1" xfId="0" applyNumberFormat="1" applyFont="1" applyBorder="1" applyAlignment="1">
      <alignment horizontal="left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Border="1"/>
    <xf numFmtId="49" fontId="3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15" fillId="0" borderId="0" xfId="0" applyNumberFormat="1" applyFont="1"/>
    <xf numFmtId="49" fontId="3" fillId="0" borderId="1" xfId="0" applyNumberFormat="1" applyFont="1" applyBorder="1" applyAlignment="1"/>
    <xf numFmtId="0" fontId="3" fillId="0" borderId="0" xfId="0" applyFont="1" applyAlignment="1">
      <alignment horizontal="center"/>
    </xf>
    <xf numFmtId="165" fontId="4" fillId="0" borderId="0" xfId="1" applyNumberFormat="1" applyFont="1" applyBorder="1"/>
    <xf numFmtId="166" fontId="8" fillId="0" borderId="1" xfId="1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E25" sqref="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2" t="s">
        <v>11</v>
      </c>
      <c r="B1" s="32"/>
      <c r="C1" s="32"/>
      <c r="D1" s="32"/>
      <c r="E1" s="32"/>
    </row>
    <row r="2" spans="1:5" ht="42.75" customHeight="1" x14ac:dyDescent="0.25">
      <c r="A2" s="33" t="s">
        <v>12</v>
      </c>
      <c r="B2" s="34"/>
      <c r="C2" s="34"/>
      <c r="D2" s="34"/>
      <c r="E2" s="34"/>
    </row>
    <row r="3" spans="1:5" ht="18.75" customHeight="1" x14ac:dyDescent="0.25">
      <c r="A3" s="35" t="s">
        <v>45</v>
      </c>
      <c r="B3" s="35"/>
      <c r="C3" s="35"/>
      <c r="D3" s="35"/>
      <c r="E3" s="35"/>
    </row>
    <row r="4" spans="1:5" s="1" customFormat="1" ht="15.75" x14ac:dyDescent="0.25">
      <c r="A4" s="19" t="s">
        <v>13</v>
      </c>
      <c r="B4" s="4"/>
      <c r="C4" s="4"/>
      <c r="D4" s="36" t="s">
        <v>46</v>
      </c>
      <c r="E4" s="36"/>
    </row>
    <row r="5" spans="1:5" x14ac:dyDescent="0.25">
      <c r="A5" s="23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31" t="s">
        <v>25</v>
      </c>
      <c r="B7" s="31"/>
      <c r="C7" s="31"/>
      <c r="D7" s="31"/>
      <c r="E7" s="31"/>
    </row>
    <row r="8" spans="1:5" x14ac:dyDescent="0.25">
      <c r="A8" s="39" t="s">
        <v>1</v>
      </c>
      <c r="B8" s="39"/>
      <c r="C8" s="39"/>
      <c r="D8" s="39"/>
      <c r="E8" s="39"/>
    </row>
    <row r="9" spans="1:5" ht="19.5" customHeight="1" x14ac:dyDescent="0.25">
      <c r="A9" s="37" t="s">
        <v>26</v>
      </c>
      <c r="B9" s="37"/>
      <c r="C9" s="37"/>
      <c r="D9" s="37"/>
      <c r="E9" s="37"/>
    </row>
    <row r="10" spans="1:5" ht="31.5" customHeight="1" x14ac:dyDescent="0.25">
      <c r="A10" s="40" t="s">
        <v>14</v>
      </c>
      <c r="B10" s="41"/>
      <c r="C10" s="41"/>
      <c r="D10" s="41"/>
      <c r="E10" s="41"/>
    </row>
    <row r="11" spans="1:5" ht="33.75" customHeight="1" x14ac:dyDescent="0.25">
      <c r="A11" s="37" t="s">
        <v>27</v>
      </c>
      <c r="B11" s="37"/>
      <c r="C11" s="37"/>
      <c r="D11" s="37"/>
      <c r="E11" s="37"/>
    </row>
    <row r="12" spans="1:5" ht="22.5" customHeight="1" x14ac:dyDescent="0.25">
      <c r="A12" s="39" t="s">
        <v>15</v>
      </c>
      <c r="B12" s="42"/>
      <c r="C12" s="42"/>
      <c r="D12" s="42"/>
      <c r="E12" s="42"/>
    </row>
    <row r="13" spans="1:5" ht="16.5" customHeight="1" x14ac:dyDescent="0.25">
      <c r="A13" s="37" t="s">
        <v>22</v>
      </c>
      <c r="B13" s="37"/>
      <c r="C13" s="37"/>
      <c r="D13" s="37"/>
      <c r="E13" s="37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x14ac:dyDescent="0.25">
      <c r="A15" s="37" t="s">
        <v>47</v>
      </c>
      <c r="B15" s="37"/>
      <c r="C15" s="37"/>
      <c r="D15" s="37"/>
      <c r="E15" s="37"/>
    </row>
    <row r="16" spans="1:5" ht="13.9" customHeight="1" x14ac:dyDescent="0.25">
      <c r="A16" s="39" t="s">
        <v>16</v>
      </c>
      <c r="B16" s="42"/>
      <c r="C16" s="42"/>
      <c r="D16" s="42"/>
      <c r="E16" s="42"/>
    </row>
    <row r="17" spans="1:7" ht="36.75" customHeight="1" x14ac:dyDescent="0.25">
      <c r="A17" s="37" t="s">
        <v>17</v>
      </c>
      <c r="B17" s="37"/>
      <c r="C17" s="37"/>
      <c r="D17" s="37"/>
      <c r="E17" s="37"/>
    </row>
    <row r="18" spans="1:7" ht="60" customHeight="1" x14ac:dyDescent="0.25">
      <c r="A18" s="37" t="s">
        <v>28</v>
      </c>
      <c r="B18" s="37"/>
      <c r="C18" s="37"/>
      <c r="D18" s="37"/>
      <c r="E18" s="37"/>
    </row>
    <row r="19" spans="1:7" ht="32.450000000000003" customHeight="1" x14ac:dyDescent="0.25">
      <c r="A19" s="38" t="s">
        <v>29</v>
      </c>
      <c r="B19" s="38"/>
      <c r="C19" s="38"/>
      <c r="D19" s="38"/>
      <c r="E19" s="38"/>
    </row>
    <row r="20" spans="1:7" ht="21.75" customHeight="1" x14ac:dyDescent="0.25">
      <c r="A20" s="38"/>
      <c r="B20" s="38"/>
      <c r="C20" s="38"/>
      <c r="D20" s="38"/>
      <c r="E20" s="38"/>
      <c r="F20" s="2">
        <v>268.3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41</v>
      </c>
      <c r="C22" s="3" t="s">
        <v>4</v>
      </c>
      <c r="D22" s="3">
        <v>15.17</v>
      </c>
      <c r="E22" s="8">
        <f>D22*F20*G20</f>
        <v>12210.333000000001</v>
      </c>
    </row>
    <row r="23" spans="1:7" x14ac:dyDescent="0.25">
      <c r="A23" s="7" t="s">
        <v>42</v>
      </c>
      <c r="B23" s="9" t="s">
        <v>23</v>
      </c>
      <c r="C23" s="3" t="s">
        <v>4</v>
      </c>
      <c r="D23" s="3">
        <v>3.9</v>
      </c>
      <c r="E23" s="8">
        <f>D23*F20*G20</f>
        <v>3139.1100000000006</v>
      </c>
    </row>
    <row r="24" spans="1:7" x14ac:dyDescent="0.25">
      <c r="A24" s="7" t="s">
        <v>30</v>
      </c>
      <c r="B24" s="9" t="s">
        <v>31</v>
      </c>
      <c r="C24" s="3" t="s">
        <v>32</v>
      </c>
      <c r="D24" s="3"/>
      <c r="E24" s="8">
        <v>0</v>
      </c>
    </row>
    <row r="25" spans="1:7" ht="14.25" customHeight="1" x14ac:dyDescent="0.25">
      <c r="A25" s="7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15349.443000000001</v>
      </c>
    </row>
    <row r="28" spans="1:7" ht="42" customHeight="1" x14ac:dyDescent="0.25">
      <c r="A28" s="44" t="s">
        <v>48</v>
      </c>
      <c r="B28" s="44"/>
      <c r="C28" s="44"/>
      <c r="D28" s="44"/>
      <c r="E28" s="44"/>
    </row>
    <row r="29" spans="1:7" ht="35.25" customHeight="1" x14ac:dyDescent="0.25">
      <c r="A29" s="37" t="s">
        <v>21</v>
      </c>
      <c r="B29" s="37"/>
      <c r="C29" s="37"/>
      <c r="D29" s="37"/>
      <c r="E29" s="37"/>
    </row>
    <row r="30" spans="1:7" ht="16.5" customHeight="1" x14ac:dyDescent="0.25">
      <c r="A30" s="37" t="s">
        <v>20</v>
      </c>
      <c r="B30" s="37"/>
      <c r="C30" s="37"/>
      <c r="D30" s="37"/>
      <c r="E30" s="37"/>
    </row>
    <row r="31" spans="1:7" ht="28.5" customHeight="1" x14ac:dyDescent="0.25">
      <c r="A31" s="37" t="s">
        <v>34</v>
      </c>
      <c r="B31" s="37"/>
      <c r="C31" s="37"/>
      <c r="D31" s="37"/>
      <c r="E31" s="37"/>
    </row>
    <row r="32" spans="1:7" x14ac:dyDescent="0.25">
      <c r="A32" s="37" t="s">
        <v>18</v>
      </c>
      <c r="B32" s="37"/>
      <c r="C32" s="37"/>
      <c r="D32" s="37"/>
      <c r="E32" s="37"/>
    </row>
    <row r="33" spans="1:5" x14ac:dyDescent="0.25">
      <c r="A33" s="45" t="s">
        <v>5</v>
      </c>
      <c r="B33" s="45"/>
      <c r="C33" s="45"/>
      <c r="D33" s="45"/>
      <c r="E33" s="45"/>
    </row>
    <row r="34" spans="1:5" x14ac:dyDescent="0.25">
      <c r="A34" s="37" t="s">
        <v>18</v>
      </c>
      <c r="B34" s="37"/>
      <c r="C34" s="37"/>
      <c r="D34" s="37"/>
      <c r="E34" s="37"/>
    </row>
    <row r="35" spans="1:5" ht="13.9" customHeight="1" x14ac:dyDescent="0.25">
      <c r="A35" s="46" t="s">
        <v>49</v>
      </c>
      <c r="B35" s="46"/>
      <c r="C35" s="46"/>
      <c r="D35" s="46"/>
      <c r="E35" s="5"/>
    </row>
    <row r="36" spans="1:5" x14ac:dyDescent="0.25">
      <c r="B36" s="43" t="s">
        <v>19</v>
      </c>
      <c r="C36" s="43"/>
      <c r="D36" s="43"/>
      <c r="E36" s="6" t="s">
        <v>6</v>
      </c>
    </row>
    <row r="37" spans="1:5" x14ac:dyDescent="0.25">
      <c r="A37" s="22"/>
      <c r="B37" s="22"/>
      <c r="C37" s="22"/>
      <c r="D37" s="22"/>
      <c r="E37" s="22"/>
    </row>
    <row r="38" spans="1:5" ht="13.9" customHeight="1" x14ac:dyDescent="0.25">
      <c r="A38" s="47" t="s">
        <v>33</v>
      </c>
      <c r="B38" s="47"/>
      <c r="C38" s="47"/>
      <c r="D38" s="47"/>
      <c r="E38" s="5"/>
    </row>
    <row r="39" spans="1:5" x14ac:dyDescent="0.25">
      <c r="B39" s="43" t="s">
        <v>19</v>
      </c>
      <c r="C39" s="43"/>
      <c r="D39" s="43"/>
      <c r="E39" s="6" t="s">
        <v>6</v>
      </c>
    </row>
    <row r="42" spans="1:5" x14ac:dyDescent="0.25">
      <c r="A42" s="16" t="s">
        <v>38</v>
      </c>
    </row>
    <row r="43" spans="1:5" x14ac:dyDescent="0.25">
      <c r="A43" s="14" t="s">
        <v>35</v>
      </c>
    </row>
    <row r="44" spans="1:5" x14ac:dyDescent="0.25">
      <c r="A44" s="14" t="s">
        <v>40</v>
      </c>
      <c r="B44" s="20">
        <v>4358.05</v>
      </c>
    </row>
    <row r="45" spans="1:5" ht="31.5" x14ac:dyDescent="0.25">
      <c r="A45" s="17" t="s">
        <v>44</v>
      </c>
      <c r="B45" s="21"/>
    </row>
    <row r="46" spans="1:5" x14ac:dyDescent="0.25">
      <c r="A46" s="2" t="s">
        <v>36</v>
      </c>
      <c r="B46" s="21">
        <v>16500.45</v>
      </c>
    </row>
    <row r="47" spans="1:5" x14ac:dyDescent="0.25">
      <c r="A47" s="2" t="s">
        <v>50</v>
      </c>
      <c r="B47" s="21">
        <v>1350</v>
      </c>
    </row>
    <row r="48" spans="1:5" ht="30" x14ac:dyDescent="0.25">
      <c r="A48" s="24" t="s">
        <v>39</v>
      </c>
      <c r="B48" s="21">
        <f>E26</f>
        <v>15349.443000000001</v>
      </c>
    </row>
    <row r="49" spans="1:2" x14ac:dyDescent="0.25">
      <c r="A49" s="15" t="s">
        <v>37</v>
      </c>
      <c r="B49" s="20">
        <f>B44+B46+B47-B48</f>
        <v>6859.0569999999989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E25" sqref="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2" t="s">
        <v>11</v>
      </c>
      <c r="B1" s="32"/>
      <c r="C1" s="32"/>
      <c r="D1" s="32"/>
      <c r="E1" s="32"/>
    </row>
    <row r="2" spans="1:5" ht="42.75" customHeight="1" x14ac:dyDescent="0.25">
      <c r="A2" s="33" t="s">
        <v>12</v>
      </c>
      <c r="B2" s="34"/>
      <c r="C2" s="34"/>
      <c r="D2" s="34"/>
      <c r="E2" s="34"/>
    </row>
    <row r="3" spans="1:5" ht="18.75" customHeight="1" x14ac:dyDescent="0.25">
      <c r="A3" s="35" t="s">
        <v>51</v>
      </c>
      <c r="B3" s="35"/>
      <c r="C3" s="35"/>
      <c r="D3" s="35"/>
      <c r="E3" s="35"/>
    </row>
    <row r="4" spans="1:5" s="1" customFormat="1" ht="15.75" x14ac:dyDescent="0.25">
      <c r="A4" s="19" t="s">
        <v>13</v>
      </c>
      <c r="B4" s="4"/>
      <c r="C4" s="4"/>
      <c r="D4" s="36" t="s">
        <v>52</v>
      </c>
      <c r="E4" s="36"/>
    </row>
    <row r="5" spans="1:5" x14ac:dyDescent="0.25">
      <c r="A5" s="26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31" t="s">
        <v>25</v>
      </c>
      <c r="B7" s="31"/>
      <c r="C7" s="31"/>
      <c r="D7" s="31"/>
      <c r="E7" s="31"/>
    </row>
    <row r="8" spans="1:5" x14ac:dyDescent="0.25">
      <c r="A8" s="39" t="s">
        <v>1</v>
      </c>
      <c r="B8" s="39"/>
      <c r="C8" s="39"/>
      <c r="D8" s="39"/>
      <c r="E8" s="39"/>
    </row>
    <row r="9" spans="1:5" ht="19.5" customHeight="1" x14ac:dyDescent="0.25">
      <c r="A9" s="37" t="s">
        <v>26</v>
      </c>
      <c r="B9" s="37"/>
      <c r="C9" s="37"/>
      <c r="D9" s="37"/>
      <c r="E9" s="37"/>
    </row>
    <row r="10" spans="1:5" ht="31.5" customHeight="1" x14ac:dyDescent="0.25">
      <c r="A10" s="40" t="s">
        <v>14</v>
      </c>
      <c r="B10" s="41"/>
      <c r="C10" s="41"/>
      <c r="D10" s="41"/>
      <c r="E10" s="41"/>
    </row>
    <row r="11" spans="1:5" ht="33.75" customHeight="1" x14ac:dyDescent="0.25">
      <c r="A11" s="37" t="s">
        <v>27</v>
      </c>
      <c r="B11" s="37"/>
      <c r="C11" s="37"/>
      <c r="D11" s="37"/>
      <c r="E11" s="37"/>
    </row>
    <row r="12" spans="1:5" ht="22.5" customHeight="1" x14ac:dyDescent="0.25">
      <c r="A12" s="39" t="s">
        <v>15</v>
      </c>
      <c r="B12" s="42"/>
      <c r="C12" s="42"/>
      <c r="D12" s="42"/>
      <c r="E12" s="42"/>
    </row>
    <row r="13" spans="1:5" ht="16.5" customHeight="1" x14ac:dyDescent="0.25">
      <c r="A13" s="37" t="s">
        <v>22</v>
      </c>
      <c r="B13" s="37"/>
      <c r="C13" s="37"/>
      <c r="D13" s="37"/>
      <c r="E13" s="37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x14ac:dyDescent="0.25">
      <c r="A15" s="37" t="s">
        <v>47</v>
      </c>
      <c r="B15" s="37"/>
      <c r="C15" s="37"/>
      <c r="D15" s="37"/>
      <c r="E15" s="37"/>
    </row>
    <row r="16" spans="1:5" ht="13.9" customHeight="1" x14ac:dyDescent="0.25">
      <c r="A16" s="39" t="s">
        <v>16</v>
      </c>
      <c r="B16" s="42"/>
      <c r="C16" s="42"/>
      <c r="D16" s="42"/>
      <c r="E16" s="42"/>
    </row>
    <row r="17" spans="1:7" ht="36.75" customHeight="1" x14ac:dyDescent="0.25">
      <c r="A17" s="37" t="s">
        <v>17</v>
      </c>
      <c r="B17" s="37"/>
      <c r="C17" s="37"/>
      <c r="D17" s="37"/>
      <c r="E17" s="37"/>
    </row>
    <row r="18" spans="1:7" ht="60" customHeight="1" x14ac:dyDescent="0.25">
      <c r="A18" s="37" t="s">
        <v>28</v>
      </c>
      <c r="B18" s="37"/>
      <c r="C18" s="37"/>
      <c r="D18" s="37"/>
      <c r="E18" s="37"/>
    </row>
    <row r="19" spans="1:7" ht="32.450000000000003" customHeight="1" x14ac:dyDescent="0.25">
      <c r="A19" s="38" t="s">
        <v>29</v>
      </c>
      <c r="B19" s="38"/>
      <c r="C19" s="38"/>
      <c r="D19" s="38"/>
      <c r="E19" s="38"/>
    </row>
    <row r="20" spans="1:7" ht="21.75" customHeight="1" x14ac:dyDescent="0.25">
      <c r="A20" s="38"/>
      <c r="B20" s="38"/>
      <c r="C20" s="38"/>
      <c r="D20" s="38"/>
      <c r="E20" s="38"/>
      <c r="F20" s="2">
        <v>268.3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41</v>
      </c>
      <c r="C22" s="3" t="s">
        <v>4</v>
      </c>
      <c r="D22" s="3">
        <v>15.17</v>
      </c>
      <c r="E22" s="8">
        <f>D22*F20*G20</f>
        <v>12210.333000000001</v>
      </c>
    </row>
    <row r="23" spans="1:7" x14ac:dyDescent="0.25">
      <c r="A23" s="7" t="s">
        <v>42</v>
      </c>
      <c r="B23" s="9" t="s">
        <v>23</v>
      </c>
      <c r="C23" s="3" t="s">
        <v>4</v>
      </c>
      <c r="D23" s="3">
        <v>3.9</v>
      </c>
      <c r="E23" s="8">
        <f>D23*F20*G20</f>
        <v>3139.1100000000006</v>
      </c>
    </row>
    <row r="24" spans="1:7" x14ac:dyDescent="0.25">
      <c r="A24" s="7" t="s">
        <v>30</v>
      </c>
      <c r="B24" s="9" t="s">
        <v>53</v>
      </c>
      <c r="C24" s="3" t="s">
        <v>32</v>
      </c>
      <c r="D24" s="3"/>
      <c r="E24" s="8">
        <v>0</v>
      </c>
    </row>
    <row r="25" spans="1:7" ht="14.25" customHeight="1" x14ac:dyDescent="0.25">
      <c r="A25" s="7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15349.443000000001</v>
      </c>
    </row>
    <row r="28" spans="1:7" ht="42" customHeight="1" x14ac:dyDescent="0.25">
      <c r="A28" s="44" t="s">
        <v>54</v>
      </c>
      <c r="B28" s="44"/>
      <c r="C28" s="44"/>
      <c r="D28" s="44"/>
      <c r="E28" s="44"/>
    </row>
    <row r="29" spans="1:7" ht="35.25" customHeight="1" x14ac:dyDescent="0.25">
      <c r="A29" s="37" t="s">
        <v>21</v>
      </c>
      <c r="B29" s="37"/>
      <c r="C29" s="37"/>
      <c r="D29" s="37"/>
      <c r="E29" s="37"/>
    </row>
    <row r="30" spans="1:7" ht="16.5" customHeight="1" x14ac:dyDescent="0.25">
      <c r="A30" s="37" t="s">
        <v>20</v>
      </c>
      <c r="B30" s="37"/>
      <c r="C30" s="37"/>
      <c r="D30" s="37"/>
      <c r="E30" s="37"/>
    </row>
    <row r="31" spans="1:7" ht="28.5" customHeight="1" x14ac:dyDescent="0.25">
      <c r="A31" s="37" t="s">
        <v>34</v>
      </c>
      <c r="B31" s="37"/>
      <c r="C31" s="37"/>
      <c r="D31" s="37"/>
      <c r="E31" s="37"/>
    </row>
    <row r="32" spans="1:7" x14ac:dyDescent="0.25">
      <c r="A32" s="37" t="s">
        <v>18</v>
      </c>
      <c r="B32" s="37"/>
      <c r="C32" s="37"/>
      <c r="D32" s="37"/>
      <c r="E32" s="37"/>
    </row>
    <row r="33" spans="1:5" x14ac:dyDescent="0.25">
      <c r="A33" s="45" t="s">
        <v>5</v>
      </c>
      <c r="B33" s="45"/>
      <c r="C33" s="45"/>
      <c r="D33" s="45"/>
      <c r="E33" s="45"/>
    </row>
    <row r="34" spans="1:5" x14ac:dyDescent="0.25">
      <c r="A34" s="37" t="s">
        <v>18</v>
      </c>
      <c r="B34" s="37"/>
      <c r="C34" s="37"/>
      <c r="D34" s="37"/>
      <c r="E34" s="37"/>
    </row>
    <row r="35" spans="1:5" ht="13.9" customHeight="1" x14ac:dyDescent="0.25">
      <c r="A35" s="46" t="s">
        <v>49</v>
      </c>
      <c r="B35" s="46"/>
      <c r="C35" s="46"/>
      <c r="D35" s="46"/>
      <c r="E35" s="5"/>
    </row>
    <row r="36" spans="1:5" x14ac:dyDescent="0.25">
      <c r="B36" s="43" t="s">
        <v>19</v>
      </c>
      <c r="C36" s="43"/>
      <c r="D36" s="43"/>
      <c r="E36" s="6" t="s">
        <v>6</v>
      </c>
    </row>
    <row r="37" spans="1:5" x14ac:dyDescent="0.25">
      <c r="A37" s="25"/>
      <c r="B37" s="25"/>
      <c r="C37" s="25"/>
      <c r="D37" s="25"/>
      <c r="E37" s="25"/>
    </row>
    <row r="38" spans="1:5" ht="13.9" customHeight="1" x14ac:dyDescent="0.25">
      <c r="A38" s="47" t="s">
        <v>33</v>
      </c>
      <c r="B38" s="47"/>
      <c r="C38" s="47"/>
      <c r="D38" s="47"/>
      <c r="E38" s="5"/>
    </row>
    <row r="39" spans="1:5" x14ac:dyDescent="0.25">
      <c r="B39" s="43" t="s">
        <v>19</v>
      </c>
      <c r="C39" s="43"/>
      <c r="D39" s="43"/>
      <c r="E39" s="6" t="s">
        <v>6</v>
      </c>
    </row>
    <row r="42" spans="1:5" x14ac:dyDescent="0.25">
      <c r="A42" s="16" t="s">
        <v>38</v>
      </c>
    </row>
    <row r="43" spans="1:5" x14ac:dyDescent="0.25">
      <c r="A43" s="14" t="s">
        <v>35</v>
      </c>
    </row>
    <row r="44" spans="1:5" x14ac:dyDescent="0.25">
      <c r="A44" s="14" t="s">
        <v>40</v>
      </c>
      <c r="B44" s="20">
        <f>'1кв'!B49</f>
        <v>6859.0569999999989</v>
      </c>
    </row>
    <row r="45" spans="1:5" ht="31.5" x14ac:dyDescent="0.25">
      <c r="A45" s="17" t="s">
        <v>44</v>
      </c>
      <c r="B45" s="21"/>
    </row>
    <row r="46" spans="1:5" x14ac:dyDescent="0.25">
      <c r="A46" s="2" t="s">
        <v>36</v>
      </c>
      <c r="B46" s="21">
        <v>16500.45</v>
      </c>
    </row>
    <row r="47" spans="1:5" x14ac:dyDescent="0.25">
      <c r="A47" s="2" t="s">
        <v>50</v>
      </c>
      <c r="B47" s="21">
        <f>150*3</f>
        <v>450</v>
      </c>
    </row>
    <row r="48" spans="1:5" ht="30" x14ac:dyDescent="0.25">
      <c r="A48" s="27" t="s">
        <v>39</v>
      </c>
      <c r="B48" s="21">
        <f>E26</f>
        <v>15349.443000000001</v>
      </c>
    </row>
    <row r="49" spans="1:2" x14ac:dyDescent="0.25">
      <c r="A49" s="15" t="s">
        <v>37</v>
      </c>
      <c r="B49" s="20">
        <f>B44+B46+B47-B48</f>
        <v>8460.0639999999967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2" t="s">
        <v>11</v>
      </c>
      <c r="B1" s="32"/>
      <c r="C1" s="32"/>
      <c r="D1" s="32"/>
      <c r="E1" s="32"/>
    </row>
    <row r="2" spans="1:5" ht="42.75" customHeight="1" x14ac:dyDescent="0.25">
      <c r="A2" s="33" t="s">
        <v>12</v>
      </c>
      <c r="B2" s="34"/>
      <c r="C2" s="34"/>
      <c r="D2" s="34"/>
      <c r="E2" s="34"/>
    </row>
    <row r="3" spans="1:5" ht="18.75" customHeight="1" x14ac:dyDescent="0.25">
      <c r="A3" s="35" t="s">
        <v>55</v>
      </c>
      <c r="B3" s="35"/>
      <c r="C3" s="35"/>
      <c r="D3" s="35"/>
      <c r="E3" s="35"/>
    </row>
    <row r="4" spans="1:5" s="1" customFormat="1" ht="15.75" x14ac:dyDescent="0.25">
      <c r="A4" s="19" t="s">
        <v>13</v>
      </c>
      <c r="B4" s="4"/>
      <c r="C4" s="4"/>
      <c r="D4" s="36" t="s">
        <v>56</v>
      </c>
      <c r="E4" s="36"/>
    </row>
    <row r="5" spans="1:5" x14ac:dyDescent="0.25">
      <c r="A5" s="26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31" t="s">
        <v>25</v>
      </c>
      <c r="B7" s="31"/>
      <c r="C7" s="31"/>
      <c r="D7" s="31"/>
      <c r="E7" s="31"/>
    </row>
    <row r="8" spans="1:5" x14ac:dyDescent="0.25">
      <c r="A8" s="39" t="s">
        <v>1</v>
      </c>
      <c r="B8" s="39"/>
      <c r="C8" s="39"/>
      <c r="D8" s="39"/>
      <c r="E8" s="39"/>
    </row>
    <row r="9" spans="1:5" ht="19.5" customHeight="1" x14ac:dyDescent="0.25">
      <c r="A9" s="37" t="s">
        <v>26</v>
      </c>
      <c r="B9" s="37"/>
      <c r="C9" s="37"/>
      <c r="D9" s="37"/>
      <c r="E9" s="37"/>
    </row>
    <row r="10" spans="1:5" ht="31.5" customHeight="1" x14ac:dyDescent="0.25">
      <c r="A10" s="40" t="s">
        <v>14</v>
      </c>
      <c r="B10" s="41"/>
      <c r="C10" s="41"/>
      <c r="D10" s="41"/>
      <c r="E10" s="41"/>
    </row>
    <row r="11" spans="1:5" ht="33.75" customHeight="1" x14ac:dyDescent="0.25">
      <c r="A11" s="37" t="s">
        <v>27</v>
      </c>
      <c r="B11" s="37"/>
      <c r="C11" s="37"/>
      <c r="D11" s="37"/>
      <c r="E11" s="37"/>
    </row>
    <row r="12" spans="1:5" ht="22.5" customHeight="1" x14ac:dyDescent="0.25">
      <c r="A12" s="39" t="s">
        <v>15</v>
      </c>
      <c r="B12" s="42"/>
      <c r="C12" s="42"/>
      <c r="D12" s="42"/>
      <c r="E12" s="42"/>
    </row>
    <row r="13" spans="1:5" ht="16.5" customHeight="1" x14ac:dyDescent="0.25">
      <c r="A13" s="37" t="s">
        <v>22</v>
      </c>
      <c r="B13" s="37"/>
      <c r="C13" s="37"/>
      <c r="D13" s="37"/>
      <c r="E13" s="37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x14ac:dyDescent="0.25">
      <c r="A15" s="37" t="s">
        <v>47</v>
      </c>
      <c r="B15" s="37"/>
      <c r="C15" s="37"/>
      <c r="D15" s="37"/>
      <c r="E15" s="37"/>
    </row>
    <row r="16" spans="1:5" ht="13.9" customHeight="1" x14ac:dyDescent="0.25">
      <c r="A16" s="39" t="s">
        <v>16</v>
      </c>
      <c r="B16" s="42"/>
      <c r="C16" s="42"/>
      <c r="D16" s="42"/>
      <c r="E16" s="42"/>
    </row>
    <row r="17" spans="1:7" ht="36.75" customHeight="1" x14ac:dyDescent="0.25">
      <c r="A17" s="37" t="s">
        <v>17</v>
      </c>
      <c r="B17" s="37"/>
      <c r="C17" s="37"/>
      <c r="D17" s="37"/>
      <c r="E17" s="37"/>
    </row>
    <row r="18" spans="1:7" ht="60" customHeight="1" x14ac:dyDescent="0.25">
      <c r="A18" s="37" t="s">
        <v>28</v>
      </c>
      <c r="B18" s="37"/>
      <c r="C18" s="37"/>
      <c r="D18" s="37"/>
      <c r="E18" s="37"/>
    </row>
    <row r="19" spans="1:7" ht="32.450000000000003" customHeight="1" x14ac:dyDescent="0.25">
      <c r="A19" s="38" t="s">
        <v>29</v>
      </c>
      <c r="B19" s="38"/>
      <c r="C19" s="38"/>
      <c r="D19" s="38"/>
      <c r="E19" s="38"/>
    </row>
    <row r="20" spans="1:7" ht="21.75" customHeight="1" x14ac:dyDescent="0.25">
      <c r="A20" s="38"/>
      <c r="B20" s="38"/>
      <c r="C20" s="38"/>
      <c r="D20" s="38"/>
      <c r="E20" s="38"/>
      <c r="F20" s="2">
        <v>268.3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41</v>
      </c>
      <c r="C22" s="3" t="s">
        <v>4</v>
      </c>
      <c r="D22" s="3">
        <v>15.4</v>
      </c>
      <c r="E22" s="8">
        <f>D22*F20*G20</f>
        <v>12395.460000000003</v>
      </c>
    </row>
    <row r="23" spans="1:7" x14ac:dyDescent="0.25">
      <c r="A23" s="7" t="s">
        <v>42</v>
      </c>
      <c r="B23" s="9" t="s">
        <v>23</v>
      </c>
      <c r="C23" s="3" t="s">
        <v>4</v>
      </c>
      <c r="D23" s="3">
        <v>4.3600000000000003</v>
      </c>
      <c r="E23" s="8">
        <f>D23*F20*G20</f>
        <v>3509.3640000000005</v>
      </c>
    </row>
    <row r="24" spans="1:7" x14ac:dyDescent="0.25">
      <c r="A24" s="7" t="s">
        <v>30</v>
      </c>
      <c r="B24" s="9" t="s">
        <v>57</v>
      </c>
      <c r="C24" s="3" t="s">
        <v>32</v>
      </c>
      <c r="D24" s="3"/>
      <c r="E24" s="8">
        <v>94.5</v>
      </c>
    </row>
    <row r="25" spans="1:7" ht="14.25" customHeight="1" x14ac:dyDescent="0.25">
      <c r="A25" s="7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15999.324000000004</v>
      </c>
    </row>
    <row r="28" spans="1:7" ht="42" customHeight="1" x14ac:dyDescent="0.25">
      <c r="A28" s="44" t="s">
        <v>58</v>
      </c>
      <c r="B28" s="44"/>
      <c r="C28" s="44"/>
      <c r="D28" s="44"/>
      <c r="E28" s="44"/>
    </row>
    <row r="29" spans="1:7" ht="35.25" customHeight="1" x14ac:dyDescent="0.25">
      <c r="A29" s="37" t="s">
        <v>21</v>
      </c>
      <c r="B29" s="37"/>
      <c r="C29" s="37"/>
      <c r="D29" s="37"/>
      <c r="E29" s="37"/>
    </row>
    <row r="30" spans="1:7" ht="16.5" customHeight="1" x14ac:dyDescent="0.25">
      <c r="A30" s="37" t="s">
        <v>20</v>
      </c>
      <c r="B30" s="37"/>
      <c r="C30" s="37"/>
      <c r="D30" s="37"/>
      <c r="E30" s="37"/>
    </row>
    <row r="31" spans="1:7" ht="28.5" customHeight="1" x14ac:dyDescent="0.25">
      <c r="A31" s="37" t="s">
        <v>34</v>
      </c>
      <c r="B31" s="37"/>
      <c r="C31" s="37"/>
      <c r="D31" s="37"/>
      <c r="E31" s="37"/>
    </row>
    <row r="32" spans="1:7" x14ac:dyDescent="0.25">
      <c r="A32" s="37" t="s">
        <v>18</v>
      </c>
      <c r="B32" s="37"/>
      <c r="C32" s="37"/>
      <c r="D32" s="37"/>
      <c r="E32" s="37"/>
    </row>
    <row r="33" spans="1:5" x14ac:dyDescent="0.25">
      <c r="A33" s="45" t="s">
        <v>5</v>
      </c>
      <c r="B33" s="45"/>
      <c r="C33" s="45"/>
      <c r="D33" s="45"/>
      <c r="E33" s="45"/>
    </row>
    <row r="34" spans="1:5" x14ac:dyDescent="0.25">
      <c r="A34" s="37" t="s">
        <v>18</v>
      </c>
      <c r="B34" s="37"/>
      <c r="C34" s="37"/>
      <c r="D34" s="37"/>
      <c r="E34" s="37"/>
    </row>
    <row r="35" spans="1:5" ht="13.9" customHeight="1" x14ac:dyDescent="0.25">
      <c r="A35" s="46" t="s">
        <v>49</v>
      </c>
      <c r="B35" s="46"/>
      <c r="C35" s="46"/>
      <c r="D35" s="46"/>
      <c r="E35" s="5"/>
    </row>
    <row r="36" spans="1:5" x14ac:dyDescent="0.25">
      <c r="B36" s="43" t="s">
        <v>19</v>
      </c>
      <c r="C36" s="43"/>
      <c r="D36" s="43"/>
      <c r="E36" s="6" t="s">
        <v>6</v>
      </c>
    </row>
    <row r="37" spans="1:5" x14ac:dyDescent="0.25">
      <c r="A37" s="25"/>
      <c r="B37" s="25"/>
      <c r="C37" s="25"/>
      <c r="D37" s="25"/>
      <c r="E37" s="25"/>
    </row>
    <row r="38" spans="1:5" ht="13.9" customHeight="1" x14ac:dyDescent="0.25">
      <c r="A38" s="47" t="s">
        <v>33</v>
      </c>
      <c r="B38" s="47"/>
      <c r="C38" s="47"/>
      <c r="D38" s="47"/>
      <c r="E38" s="5"/>
    </row>
    <row r="39" spans="1:5" x14ac:dyDescent="0.25">
      <c r="B39" s="43" t="s">
        <v>19</v>
      </c>
      <c r="C39" s="43"/>
      <c r="D39" s="43"/>
      <c r="E39" s="6" t="s">
        <v>6</v>
      </c>
    </row>
    <row r="42" spans="1:5" x14ac:dyDescent="0.25">
      <c r="A42" s="16" t="s">
        <v>38</v>
      </c>
    </row>
    <row r="43" spans="1:5" x14ac:dyDescent="0.25">
      <c r="A43" s="14" t="s">
        <v>35</v>
      </c>
    </row>
    <row r="44" spans="1:5" x14ac:dyDescent="0.25">
      <c r="A44" s="14" t="s">
        <v>40</v>
      </c>
      <c r="B44" s="20">
        <f>'2кв'!B49</f>
        <v>8460.0639999999967</v>
      </c>
    </row>
    <row r="45" spans="1:5" ht="31.5" x14ac:dyDescent="0.25">
      <c r="A45" s="17" t="s">
        <v>59</v>
      </c>
      <c r="B45" s="21"/>
    </row>
    <row r="46" spans="1:5" x14ac:dyDescent="0.25">
      <c r="A46" s="2" t="s">
        <v>36</v>
      </c>
      <c r="B46" s="21">
        <v>17809.75</v>
      </c>
    </row>
    <row r="47" spans="1:5" x14ac:dyDescent="0.25">
      <c r="A47" s="2" t="s">
        <v>50</v>
      </c>
      <c r="B47" s="21">
        <f>150*3</f>
        <v>450</v>
      </c>
    </row>
    <row r="48" spans="1:5" ht="30" x14ac:dyDescent="0.25">
      <c r="A48" s="27" t="s">
        <v>39</v>
      </c>
      <c r="B48" s="21">
        <f>E26</f>
        <v>15999.324000000004</v>
      </c>
    </row>
    <row r="49" spans="1:2" x14ac:dyDescent="0.25">
      <c r="A49" s="15" t="s">
        <v>37</v>
      </c>
      <c r="B49" s="20">
        <f>B44+B46+B47-B48</f>
        <v>10720.489999999994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8" zoomScaleSheetLayoutView="100" workbookViewId="0">
      <selection activeCell="A25" sqref="A25:A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2" t="s">
        <v>11</v>
      </c>
      <c r="B1" s="32"/>
      <c r="C1" s="32"/>
      <c r="D1" s="32"/>
      <c r="E1" s="32"/>
    </row>
    <row r="2" spans="1:5" ht="42.75" customHeight="1" x14ac:dyDescent="0.25">
      <c r="A2" s="33" t="s">
        <v>12</v>
      </c>
      <c r="B2" s="34"/>
      <c r="C2" s="34"/>
      <c r="D2" s="34"/>
      <c r="E2" s="34"/>
    </row>
    <row r="3" spans="1:5" ht="18.75" customHeight="1" x14ac:dyDescent="0.25">
      <c r="A3" s="35" t="s">
        <v>84</v>
      </c>
      <c r="B3" s="35"/>
      <c r="C3" s="35"/>
      <c r="D3" s="35"/>
      <c r="E3" s="35"/>
    </row>
    <row r="4" spans="1:5" s="1" customFormat="1" ht="15.75" x14ac:dyDescent="0.25">
      <c r="A4" s="19" t="s">
        <v>13</v>
      </c>
      <c r="B4" s="4"/>
      <c r="C4" s="4"/>
      <c r="D4" s="76"/>
      <c r="E4" s="76" t="s">
        <v>85</v>
      </c>
    </row>
    <row r="5" spans="1:5" x14ac:dyDescent="0.25">
      <c r="A5" s="30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31" t="s">
        <v>25</v>
      </c>
      <c r="B7" s="31"/>
      <c r="C7" s="31"/>
      <c r="D7" s="31"/>
      <c r="E7" s="31"/>
    </row>
    <row r="8" spans="1:5" x14ac:dyDescent="0.25">
      <c r="A8" s="39" t="s">
        <v>1</v>
      </c>
      <c r="B8" s="39"/>
      <c r="C8" s="39"/>
      <c r="D8" s="39"/>
      <c r="E8" s="39"/>
    </row>
    <row r="9" spans="1:5" ht="19.5" customHeight="1" x14ac:dyDescent="0.25">
      <c r="A9" s="37" t="s">
        <v>26</v>
      </c>
      <c r="B9" s="37"/>
      <c r="C9" s="37"/>
      <c r="D9" s="37"/>
      <c r="E9" s="37"/>
    </row>
    <row r="10" spans="1:5" ht="31.5" customHeight="1" x14ac:dyDescent="0.25">
      <c r="A10" s="40" t="s">
        <v>14</v>
      </c>
      <c r="B10" s="41"/>
      <c r="C10" s="41"/>
      <c r="D10" s="41"/>
      <c r="E10" s="41"/>
    </row>
    <row r="11" spans="1:5" ht="33.75" customHeight="1" x14ac:dyDescent="0.25">
      <c r="A11" s="37" t="s">
        <v>27</v>
      </c>
      <c r="B11" s="37"/>
      <c r="C11" s="37"/>
      <c r="D11" s="37"/>
      <c r="E11" s="37"/>
    </row>
    <row r="12" spans="1:5" ht="22.5" customHeight="1" x14ac:dyDescent="0.25">
      <c r="A12" s="39" t="s">
        <v>15</v>
      </c>
      <c r="B12" s="42"/>
      <c r="C12" s="42"/>
      <c r="D12" s="42"/>
      <c r="E12" s="42"/>
    </row>
    <row r="13" spans="1:5" ht="16.5" customHeight="1" x14ac:dyDescent="0.25">
      <c r="A13" s="37" t="s">
        <v>22</v>
      </c>
      <c r="B13" s="37"/>
      <c r="C13" s="37"/>
      <c r="D13" s="37"/>
      <c r="E13" s="37"/>
    </row>
    <row r="14" spans="1:5" ht="15.75" customHeight="1" x14ac:dyDescent="0.25">
      <c r="A14" s="39" t="s">
        <v>2</v>
      </c>
      <c r="B14" s="42"/>
      <c r="C14" s="42"/>
      <c r="D14" s="42"/>
      <c r="E14" s="42"/>
    </row>
    <row r="15" spans="1:5" x14ac:dyDescent="0.25">
      <c r="A15" s="37" t="s">
        <v>47</v>
      </c>
      <c r="B15" s="37"/>
      <c r="C15" s="37"/>
      <c r="D15" s="37"/>
      <c r="E15" s="37"/>
    </row>
    <row r="16" spans="1:5" ht="13.9" customHeight="1" x14ac:dyDescent="0.25">
      <c r="A16" s="39" t="s">
        <v>16</v>
      </c>
      <c r="B16" s="42"/>
      <c r="C16" s="42"/>
      <c r="D16" s="42"/>
      <c r="E16" s="42"/>
    </row>
    <row r="17" spans="1:7" ht="36.75" customHeight="1" x14ac:dyDescent="0.25">
      <c r="A17" s="37" t="s">
        <v>17</v>
      </c>
      <c r="B17" s="37"/>
      <c r="C17" s="37"/>
      <c r="D17" s="37"/>
      <c r="E17" s="37"/>
    </row>
    <row r="18" spans="1:7" ht="60" customHeight="1" x14ac:dyDescent="0.25">
      <c r="A18" s="37" t="s">
        <v>28</v>
      </c>
      <c r="B18" s="37"/>
      <c r="C18" s="37"/>
      <c r="D18" s="37"/>
      <c r="E18" s="37"/>
    </row>
    <row r="19" spans="1:7" ht="32.450000000000003" customHeight="1" x14ac:dyDescent="0.25">
      <c r="A19" s="38" t="s">
        <v>29</v>
      </c>
      <c r="B19" s="38"/>
      <c r="C19" s="38"/>
      <c r="D19" s="38"/>
      <c r="E19" s="38"/>
    </row>
    <row r="20" spans="1:7" ht="21.75" customHeight="1" x14ac:dyDescent="0.25">
      <c r="A20" s="38"/>
      <c r="B20" s="38"/>
      <c r="C20" s="38"/>
      <c r="D20" s="38"/>
      <c r="E20" s="38"/>
      <c r="F20" s="2">
        <v>268.3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41</v>
      </c>
      <c r="C22" s="3" t="s">
        <v>4</v>
      </c>
      <c r="D22" s="3">
        <v>15.4</v>
      </c>
      <c r="E22" s="8">
        <f>D22*F20*G20</f>
        <v>12395.460000000003</v>
      </c>
    </row>
    <row r="23" spans="1:7" x14ac:dyDescent="0.25">
      <c r="A23" s="7" t="s">
        <v>42</v>
      </c>
      <c r="B23" s="9" t="s">
        <v>23</v>
      </c>
      <c r="C23" s="3" t="s">
        <v>4</v>
      </c>
      <c r="D23" s="3">
        <v>4.3600000000000003</v>
      </c>
      <c r="E23" s="8">
        <f>D23*F20*G20</f>
        <v>3509.3640000000005</v>
      </c>
    </row>
    <row r="24" spans="1:7" x14ac:dyDescent="0.25">
      <c r="A24" s="7" t="s">
        <v>30</v>
      </c>
      <c r="B24" s="9" t="s">
        <v>86</v>
      </c>
      <c r="C24" s="3" t="s">
        <v>32</v>
      </c>
      <c r="D24" s="3"/>
      <c r="E24" s="8">
        <v>981.56</v>
      </c>
    </row>
    <row r="25" spans="1:7" x14ac:dyDescent="0.25">
      <c r="A25" s="7" t="s">
        <v>88</v>
      </c>
      <c r="B25" s="9" t="s">
        <v>87</v>
      </c>
      <c r="C25" s="3" t="s">
        <v>32</v>
      </c>
      <c r="D25" s="3"/>
      <c r="E25" s="8">
        <v>885.73</v>
      </c>
    </row>
    <row r="26" spans="1:7" x14ac:dyDescent="0.25">
      <c r="A26" s="7" t="s">
        <v>89</v>
      </c>
      <c r="B26" s="9" t="s">
        <v>87</v>
      </c>
      <c r="C26" s="3" t="s">
        <v>32</v>
      </c>
      <c r="D26" s="3"/>
      <c r="E26" s="8">
        <v>1891.2</v>
      </c>
    </row>
    <row r="27" spans="1:7" x14ac:dyDescent="0.25">
      <c r="A27" s="7" t="s">
        <v>90</v>
      </c>
      <c r="B27" s="9" t="s">
        <v>87</v>
      </c>
      <c r="C27" s="3" t="s">
        <v>32</v>
      </c>
      <c r="D27" s="3"/>
      <c r="E27" s="8">
        <v>1277.8</v>
      </c>
    </row>
    <row r="28" spans="1:7" ht="14.25" customHeight="1" x14ac:dyDescent="0.25">
      <c r="A28" s="7"/>
      <c r="B28" s="9"/>
      <c r="C28" s="3"/>
      <c r="D28" s="3"/>
      <c r="E28" s="8"/>
    </row>
    <row r="29" spans="1:7" s="14" customFormat="1" ht="14.25" x14ac:dyDescent="0.2">
      <c r="A29" s="10" t="s">
        <v>24</v>
      </c>
      <c r="B29" s="11"/>
      <c r="C29" s="12"/>
      <c r="D29" s="12"/>
      <c r="E29" s="13">
        <f>SUM(E22:E28)</f>
        <v>20941.114000000005</v>
      </c>
    </row>
    <row r="31" spans="1:7" ht="42" customHeight="1" x14ac:dyDescent="0.25">
      <c r="A31" s="44" t="s">
        <v>91</v>
      </c>
      <c r="B31" s="44"/>
      <c r="C31" s="44"/>
      <c r="D31" s="44"/>
      <c r="E31" s="44"/>
    </row>
    <row r="32" spans="1:7" ht="35.25" customHeight="1" x14ac:dyDescent="0.25">
      <c r="A32" s="37" t="s">
        <v>21</v>
      </c>
      <c r="B32" s="37"/>
      <c r="C32" s="37"/>
      <c r="D32" s="37"/>
      <c r="E32" s="37"/>
    </row>
    <row r="33" spans="1:5" ht="16.5" customHeight="1" x14ac:dyDescent="0.25">
      <c r="A33" s="37" t="s">
        <v>20</v>
      </c>
      <c r="B33" s="37"/>
      <c r="C33" s="37"/>
      <c r="D33" s="37"/>
      <c r="E33" s="37"/>
    </row>
    <row r="34" spans="1:5" ht="28.5" customHeight="1" x14ac:dyDescent="0.25">
      <c r="A34" s="37" t="s">
        <v>34</v>
      </c>
      <c r="B34" s="37"/>
      <c r="C34" s="37"/>
      <c r="D34" s="37"/>
      <c r="E34" s="37"/>
    </row>
    <row r="35" spans="1:5" x14ac:dyDescent="0.25">
      <c r="A35" s="37" t="s">
        <v>18</v>
      </c>
      <c r="B35" s="37"/>
      <c r="C35" s="37"/>
      <c r="D35" s="37"/>
      <c r="E35" s="37"/>
    </row>
    <row r="36" spans="1:5" x14ac:dyDescent="0.25">
      <c r="A36" s="45" t="s">
        <v>5</v>
      </c>
      <c r="B36" s="45"/>
      <c r="C36" s="45"/>
      <c r="D36" s="45"/>
      <c r="E36" s="45"/>
    </row>
    <row r="37" spans="1:5" x14ac:dyDescent="0.25">
      <c r="A37" s="37" t="s">
        <v>18</v>
      </c>
      <c r="B37" s="37"/>
      <c r="C37" s="37"/>
      <c r="D37" s="37"/>
      <c r="E37" s="37"/>
    </row>
    <row r="38" spans="1:5" ht="13.9" customHeight="1" x14ac:dyDescent="0.25">
      <c r="A38" s="46" t="s">
        <v>49</v>
      </c>
      <c r="B38" s="46"/>
      <c r="C38" s="46"/>
      <c r="D38" s="46"/>
      <c r="E38" s="5"/>
    </row>
    <row r="39" spans="1:5" x14ac:dyDescent="0.25">
      <c r="B39" s="43" t="s">
        <v>19</v>
      </c>
      <c r="C39" s="43"/>
      <c r="D39" s="43"/>
      <c r="E39" s="6" t="s">
        <v>6</v>
      </c>
    </row>
    <row r="40" spans="1:5" x14ac:dyDescent="0.25">
      <c r="A40" s="29"/>
      <c r="B40" s="29"/>
      <c r="C40" s="29"/>
      <c r="D40" s="29"/>
      <c r="E40" s="29"/>
    </row>
    <row r="41" spans="1:5" ht="13.9" customHeight="1" x14ac:dyDescent="0.25">
      <c r="A41" s="47" t="s">
        <v>33</v>
      </c>
      <c r="B41" s="47"/>
      <c r="C41" s="47"/>
      <c r="D41" s="47"/>
      <c r="E41" s="5"/>
    </row>
    <row r="42" spans="1:5" x14ac:dyDescent="0.25">
      <c r="B42" s="43" t="s">
        <v>19</v>
      </c>
      <c r="C42" s="43"/>
      <c r="D42" s="43"/>
      <c r="E42" s="6" t="s">
        <v>6</v>
      </c>
    </row>
    <row r="45" spans="1:5" x14ac:dyDescent="0.25">
      <c r="A45" s="16" t="s">
        <v>38</v>
      </c>
    </row>
    <row r="46" spans="1:5" x14ac:dyDescent="0.25">
      <c r="A46" s="14" t="s">
        <v>35</v>
      </c>
    </row>
    <row r="47" spans="1:5" x14ac:dyDescent="0.25">
      <c r="A47" s="14" t="s">
        <v>40</v>
      </c>
      <c r="B47" s="20">
        <f>'3кв'!B49</f>
        <v>10720.489999999994</v>
      </c>
    </row>
    <row r="48" spans="1:5" ht="31.5" x14ac:dyDescent="0.25">
      <c r="A48" s="17" t="s">
        <v>59</v>
      </c>
      <c r="B48" s="21"/>
    </row>
    <row r="49" spans="1:2" x14ac:dyDescent="0.25">
      <c r="A49" s="2" t="s">
        <v>36</v>
      </c>
      <c r="B49" s="21">
        <v>18464.400000000001</v>
      </c>
    </row>
    <row r="50" spans="1:2" x14ac:dyDescent="0.25">
      <c r="A50" s="2" t="s">
        <v>50</v>
      </c>
      <c r="B50" s="21">
        <f>150*3</f>
        <v>450</v>
      </c>
    </row>
    <row r="51" spans="1:2" ht="30" x14ac:dyDescent="0.25">
      <c r="A51" s="28" t="s">
        <v>39</v>
      </c>
      <c r="B51" s="21">
        <f>E29</f>
        <v>20941.114000000005</v>
      </c>
    </row>
    <row r="52" spans="1:2" x14ac:dyDescent="0.25">
      <c r="A52" s="15" t="s">
        <v>37</v>
      </c>
      <c r="B52" s="20">
        <f>B47+B49+B50-B51</f>
        <v>8693.7759999999907</v>
      </c>
    </row>
  </sheetData>
  <mergeCells count="29">
    <mergeCell ref="A36:E36"/>
    <mergeCell ref="A37:E37"/>
    <mergeCell ref="A38:D38"/>
    <mergeCell ref="B39:D39"/>
    <mergeCell ref="A41:D41"/>
    <mergeCell ref="B42:D42"/>
    <mergeCell ref="A20:E20"/>
    <mergeCell ref="A31:E31"/>
    <mergeCell ref="A32:E32"/>
    <mergeCell ref="A33:E33"/>
    <mergeCell ref="A34:E34"/>
    <mergeCell ref="A35:E3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zoomScaleSheetLayoutView="100" workbookViewId="0">
      <selection activeCell="B21" sqref="B21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4" t="s">
        <v>82</v>
      </c>
      <c r="B1" s="74"/>
      <c r="C1" s="74"/>
      <c r="D1" s="73"/>
    </row>
    <row r="2" spans="1:5" ht="15.75" x14ac:dyDescent="0.25">
      <c r="A2" s="75" t="s">
        <v>81</v>
      </c>
      <c r="B2" s="75"/>
      <c r="C2" s="75"/>
      <c r="D2" s="71"/>
    </row>
    <row r="3" spans="1:5" ht="15.75" x14ac:dyDescent="0.25">
      <c r="A3" s="75" t="s">
        <v>80</v>
      </c>
      <c r="B3" s="75"/>
      <c r="C3" s="75"/>
      <c r="D3" s="71"/>
    </row>
    <row r="4" spans="1:5" ht="15.75" x14ac:dyDescent="0.25">
      <c r="A4" s="74" t="s">
        <v>83</v>
      </c>
      <c r="B4" s="74"/>
      <c r="C4" s="74"/>
      <c r="D4" s="73"/>
    </row>
    <row r="5" spans="1:5" ht="15.75" x14ac:dyDescent="0.25">
      <c r="A5" s="72"/>
      <c r="B5" s="72"/>
      <c r="C5" s="72"/>
      <c r="D5" s="1"/>
    </row>
    <row r="6" spans="1:5" ht="15.75" x14ac:dyDescent="0.25">
      <c r="A6" s="71"/>
      <c r="B6" s="70" t="s">
        <v>79</v>
      </c>
      <c r="C6" s="69">
        <f>'1кв'!B44</f>
        <v>4358.05</v>
      </c>
      <c r="D6" s="65"/>
    </row>
    <row r="7" spans="1:5" ht="15.75" x14ac:dyDescent="0.25">
      <c r="A7" s="49" t="s">
        <v>78</v>
      </c>
      <c r="B7" s="70" t="s">
        <v>92</v>
      </c>
      <c r="C7" s="69"/>
      <c r="D7" s="65"/>
    </row>
    <row r="8" spans="1:5" ht="15.75" x14ac:dyDescent="0.25">
      <c r="B8" s="66" t="s">
        <v>77</v>
      </c>
      <c r="C8" s="58">
        <f>'1кв'!B46+'2кв'!B46+'3кв'!B46+'4кв'!B49</f>
        <v>69275.05</v>
      </c>
      <c r="D8" s="68"/>
    </row>
    <row r="9" spans="1:5" ht="30" x14ac:dyDescent="0.25">
      <c r="B9" s="18" t="s">
        <v>76</v>
      </c>
      <c r="C9" s="58">
        <f>'1кв'!B47+'2кв'!B47+'3кв'!B47+'4кв'!B50</f>
        <v>2700</v>
      </c>
      <c r="D9" s="68"/>
    </row>
    <row r="10" spans="1:5" x14ac:dyDescent="0.25">
      <c r="B10" s="18"/>
      <c r="C10" s="58"/>
      <c r="D10" s="68"/>
    </row>
    <row r="11" spans="1:5" ht="15.75" x14ac:dyDescent="0.25">
      <c r="A11" s="67"/>
      <c r="B11" s="66" t="s">
        <v>75</v>
      </c>
      <c r="C11" s="54">
        <f>SUM(C8:C10)</f>
        <v>71975.05</v>
      </c>
      <c r="D11" s="65"/>
    </row>
    <row r="12" spans="1:5" ht="15.75" x14ac:dyDescent="0.25">
      <c r="A12" s="1"/>
      <c r="B12" s="64"/>
      <c r="C12" s="63"/>
      <c r="D12" s="48"/>
    </row>
    <row r="13" spans="1:5" ht="15.75" x14ac:dyDescent="0.25">
      <c r="A13" s="60" t="s">
        <v>74</v>
      </c>
      <c r="B13" s="62" t="s">
        <v>43</v>
      </c>
      <c r="C13" s="58">
        <f>'1кв'!E22+'2кв'!E22+'3кв'!E22+'4кв'!E22</f>
        <v>49211.58600000001</v>
      </c>
      <c r="D13" s="48"/>
    </row>
    <row r="14" spans="1:5" ht="15.75" x14ac:dyDescent="0.25">
      <c r="A14" s="60"/>
      <c r="B14" s="7" t="s">
        <v>42</v>
      </c>
      <c r="C14" s="58">
        <f>'1кв'!E23+'2кв'!E23+'3кв'!E23+'4кв'!E23</f>
        <v>13296.948000000004</v>
      </c>
      <c r="D14" s="48"/>
    </row>
    <row r="15" spans="1:5" ht="15.75" x14ac:dyDescent="0.25">
      <c r="A15" s="1"/>
      <c r="B15" s="7" t="s">
        <v>30</v>
      </c>
      <c r="C15" s="58">
        <f>'1кв'!E24+'2кв'!E24+'3кв'!E24+'4кв'!E24</f>
        <v>1076.06</v>
      </c>
      <c r="D15" s="48"/>
      <c r="E15" s="56"/>
    </row>
    <row r="16" spans="1:5" ht="15.75" x14ac:dyDescent="0.25">
      <c r="A16" s="60"/>
      <c r="B16" s="61" t="s">
        <v>73</v>
      </c>
      <c r="C16" s="58">
        <v>0</v>
      </c>
      <c r="D16" s="48"/>
    </row>
    <row r="17" spans="1:5" ht="15.75" x14ac:dyDescent="0.25">
      <c r="A17" s="60"/>
      <c r="B17" s="59" t="s">
        <v>72</v>
      </c>
      <c r="C17" s="58">
        <f>SUM(C19:C22)</f>
        <v>4054.7300000000005</v>
      </c>
      <c r="D17" s="48"/>
    </row>
    <row r="18" spans="1:5" ht="15.75" x14ac:dyDescent="0.25">
      <c r="A18" s="60"/>
      <c r="B18" s="59" t="s">
        <v>71</v>
      </c>
      <c r="C18" s="58"/>
      <c r="D18" s="48"/>
    </row>
    <row r="19" spans="1:5" ht="15.75" x14ac:dyDescent="0.25">
      <c r="A19" s="60"/>
      <c r="B19" s="7" t="s">
        <v>93</v>
      </c>
      <c r="C19" s="58">
        <f>'4кв'!E25</f>
        <v>885.73</v>
      </c>
      <c r="D19" s="48"/>
    </row>
    <row r="20" spans="1:5" ht="15.75" x14ac:dyDescent="0.25">
      <c r="A20" s="60"/>
      <c r="B20" s="7" t="s">
        <v>94</v>
      </c>
      <c r="C20" s="58">
        <f>'4кв'!E26</f>
        <v>1891.2</v>
      </c>
      <c r="D20" s="48"/>
    </row>
    <row r="21" spans="1:5" ht="15.75" x14ac:dyDescent="0.25">
      <c r="A21" s="60"/>
      <c r="B21" s="7" t="s">
        <v>95</v>
      </c>
      <c r="C21" s="58">
        <f>'4кв'!E27</f>
        <v>1277.8</v>
      </c>
      <c r="D21" s="48"/>
    </row>
    <row r="22" spans="1:5" ht="15.75" x14ac:dyDescent="0.25">
      <c r="A22" s="60"/>
      <c r="B22" s="59"/>
      <c r="C22" s="58"/>
      <c r="D22" s="48"/>
    </row>
    <row r="23" spans="1:5" ht="15.75" x14ac:dyDescent="0.25">
      <c r="A23" s="1"/>
      <c r="B23" s="57" t="s">
        <v>70</v>
      </c>
      <c r="C23" s="54">
        <f>SUM(C13:C17)</f>
        <v>67639.324000000008</v>
      </c>
      <c r="D23" s="48"/>
      <c r="E23" s="56"/>
    </row>
    <row r="24" spans="1:5" ht="15.75" x14ac:dyDescent="0.25">
      <c r="A24" s="1"/>
      <c r="B24" s="55" t="s">
        <v>69</v>
      </c>
      <c r="C24" s="54">
        <f>C6+C11-C23</f>
        <v>8693.775999999998</v>
      </c>
      <c r="D24" s="48"/>
    </row>
    <row r="25" spans="1:5" ht="15.75" x14ac:dyDescent="0.25">
      <c r="A25" s="1"/>
      <c r="B25" s="49"/>
      <c r="C25" s="49"/>
      <c r="D25" s="48"/>
    </row>
    <row r="26" spans="1:5" ht="15.75" x14ac:dyDescent="0.25">
      <c r="A26" s="1"/>
      <c r="B26" s="51" t="s">
        <v>68</v>
      </c>
      <c r="C26" s="51"/>
      <c r="D26" s="48"/>
    </row>
    <row r="27" spans="1:5" ht="15.75" x14ac:dyDescent="0.25">
      <c r="A27" s="1"/>
      <c r="B27" s="51" t="s">
        <v>67</v>
      </c>
      <c r="C27" s="50">
        <v>5500.15</v>
      </c>
      <c r="D27" s="48"/>
    </row>
    <row r="28" spans="1:5" ht="15.75" x14ac:dyDescent="0.25">
      <c r="A28" s="1"/>
      <c r="B28" s="53" t="s">
        <v>66</v>
      </c>
      <c r="C28" s="52">
        <v>6154.8</v>
      </c>
      <c r="D28" s="48"/>
    </row>
    <row r="29" spans="1:5" ht="15.75" x14ac:dyDescent="0.25">
      <c r="A29" s="1"/>
      <c r="B29" s="51" t="s">
        <v>65</v>
      </c>
      <c r="C29" s="50">
        <f>C28-C27</f>
        <v>654.65000000000055</v>
      </c>
      <c r="D29" s="48"/>
    </row>
    <row r="30" spans="1:5" ht="15.75" x14ac:dyDescent="0.25">
      <c r="A30" s="1"/>
      <c r="B30" s="49"/>
      <c r="C30" s="49"/>
      <c r="D30" s="48"/>
    </row>
    <row r="31" spans="1:5" ht="15.75" x14ac:dyDescent="0.25">
      <c r="A31" s="1"/>
      <c r="B31" s="49"/>
      <c r="C31" s="49"/>
      <c r="D31" s="48"/>
    </row>
    <row r="32" spans="1:5" ht="15.75" x14ac:dyDescent="0.25">
      <c r="A32" s="1"/>
      <c r="B32" s="49"/>
      <c r="C32" s="49"/>
      <c r="D32" s="48"/>
    </row>
    <row r="33" spans="1:4" ht="15.75" x14ac:dyDescent="0.25">
      <c r="A33" s="1"/>
      <c r="B33" s="49"/>
      <c r="C33" s="49"/>
      <c r="D33" s="48"/>
    </row>
    <row r="34" spans="1:4" ht="15.75" x14ac:dyDescent="0.25">
      <c r="A34" s="1" t="s">
        <v>64</v>
      </c>
      <c r="B34" s="49" t="s">
        <v>63</v>
      </c>
      <c r="C34" s="49"/>
      <c r="D34" s="48"/>
    </row>
    <row r="35" spans="1:4" ht="15.75" x14ac:dyDescent="0.25">
      <c r="A35" s="1"/>
      <c r="B35" s="49" t="s">
        <v>62</v>
      </c>
      <c r="C35" s="49"/>
      <c r="D35" s="48"/>
    </row>
    <row r="36" spans="1:4" ht="15.75" x14ac:dyDescent="0.25">
      <c r="A36" s="1"/>
      <c r="B36" s="49" t="s">
        <v>61</v>
      </c>
      <c r="C36" s="49"/>
      <c r="D36" s="48"/>
    </row>
    <row r="37" spans="1:4" ht="15.75" x14ac:dyDescent="0.25">
      <c r="A37" s="1"/>
      <c r="B37" s="49"/>
      <c r="C37" s="49"/>
      <c r="D37" s="48"/>
    </row>
    <row r="38" spans="1:4" ht="15.75" x14ac:dyDescent="0.25">
      <c r="A38" s="1"/>
      <c r="B38" s="49"/>
      <c r="C38" s="49"/>
      <c r="D38" s="48"/>
    </row>
    <row r="39" spans="1:4" ht="15.75" x14ac:dyDescent="0.25">
      <c r="A39" s="1"/>
      <c r="B39" s="49" t="s">
        <v>60</v>
      </c>
      <c r="C39" s="49"/>
      <c r="D39" s="48"/>
    </row>
    <row r="40" spans="1:4" ht="15.75" x14ac:dyDescent="0.25">
      <c r="A40" s="1"/>
      <c r="B40" s="49"/>
      <c r="C40" s="49"/>
      <c r="D40" s="48"/>
    </row>
    <row r="41" spans="1:4" ht="15.75" x14ac:dyDescent="0.25">
      <c r="A41" s="1"/>
      <c r="B41" s="49"/>
      <c r="C41" s="49"/>
      <c r="D41" s="48"/>
    </row>
    <row r="42" spans="1:4" ht="15.75" x14ac:dyDescent="0.25">
      <c r="A42" s="1"/>
      <c r="B42" s="49"/>
      <c r="C42" s="49"/>
      <c r="D42" s="48"/>
    </row>
    <row r="43" spans="1:4" ht="15.75" x14ac:dyDescent="0.25">
      <c r="A43" s="1"/>
      <c r="B43" s="49"/>
      <c r="C43" s="49"/>
      <c r="D43" s="48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2024-02-20T13:35:21Z</dcterms:modified>
</cp:coreProperties>
</file>